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rollj01/Dropbox (NYU Langone Health)/Prototropy paper/elife_revisions/file upload/source data/"/>
    </mc:Choice>
  </mc:AlternateContent>
  <xr:revisionPtr revIDLastSave="0" documentId="13_ncr:1_{CC2F517F-14E8-724A-A79C-4C2227A7E04C}" xr6:coauthVersionLast="36" xr6:coauthVersionMax="36" xr10:uidLastSave="{00000000-0000-0000-0000-000000000000}"/>
  <bookViews>
    <workbookView xWindow="5860" yWindow="700" windowWidth="27640" windowHeight="16940" activeTab="1" xr2:uid="{0B798F96-602D-CD43-9203-CDDB079AC406}"/>
  </bookViews>
  <sheets>
    <sheet name="C" sheetId="2" r:id="rId1"/>
    <sheet name="D" sheetId="1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7" i="2" l="1"/>
  <c r="E37" i="2" s="1"/>
  <c r="D36" i="2"/>
  <c r="E36" i="2" s="1"/>
  <c r="D35" i="2"/>
  <c r="E35" i="2" s="1"/>
  <c r="D34" i="2"/>
  <c r="E34" i="2" s="1"/>
  <c r="D33" i="2"/>
  <c r="E33" i="2" s="1"/>
  <c r="D32" i="2"/>
  <c r="E32" i="2" s="1"/>
  <c r="D31" i="2"/>
  <c r="E31" i="2" s="1"/>
  <c r="D30" i="2"/>
  <c r="E30" i="2" s="1"/>
  <c r="D29" i="2"/>
  <c r="E29" i="2" s="1"/>
  <c r="D25" i="2"/>
  <c r="E25" i="2" s="1"/>
  <c r="D24" i="2"/>
  <c r="E24" i="2" s="1"/>
  <c r="D23" i="2"/>
  <c r="E23" i="2" s="1"/>
  <c r="D22" i="2"/>
  <c r="E22" i="2" s="1"/>
  <c r="D21" i="2"/>
  <c r="E21" i="2" s="1"/>
  <c r="D20" i="2"/>
  <c r="E20" i="2" s="1"/>
  <c r="D19" i="2"/>
  <c r="E19" i="2" s="1"/>
  <c r="D18" i="2"/>
  <c r="E18" i="2" s="1"/>
  <c r="D17" i="2"/>
  <c r="E17" i="2" s="1"/>
  <c r="D13" i="2"/>
  <c r="E13" i="2" s="1"/>
  <c r="D12" i="2"/>
  <c r="E12" i="2" s="1"/>
  <c r="D11" i="2"/>
  <c r="E11" i="2" s="1"/>
  <c r="D10" i="2"/>
  <c r="E10" i="2" s="1"/>
  <c r="D9" i="2"/>
  <c r="E9" i="2" s="1"/>
  <c r="D8" i="2"/>
  <c r="E8" i="2" s="1"/>
  <c r="D7" i="2"/>
  <c r="E7" i="2" s="1"/>
  <c r="D6" i="2"/>
  <c r="E6" i="2" s="1"/>
  <c r="D5" i="2"/>
  <c r="E5" i="2" s="1"/>
  <c r="D38" i="1"/>
  <c r="E38" i="1" s="1"/>
  <c r="D37" i="1"/>
  <c r="E37" i="1" s="1"/>
  <c r="D36" i="1"/>
  <c r="E36" i="1" s="1"/>
  <c r="D35" i="1"/>
  <c r="E35" i="1" s="1"/>
  <c r="E34" i="1"/>
  <c r="D34" i="1"/>
  <c r="D33" i="1"/>
  <c r="E33" i="1" s="1"/>
  <c r="D32" i="1"/>
  <c r="E32" i="1" s="1"/>
  <c r="D31" i="1"/>
  <c r="E31" i="1" s="1"/>
  <c r="E30" i="1"/>
  <c r="D30" i="1"/>
  <c r="D25" i="1"/>
  <c r="E25" i="1" s="1"/>
  <c r="D24" i="1"/>
  <c r="E24" i="1" s="1"/>
  <c r="D23" i="1"/>
  <c r="E23" i="1" s="1"/>
  <c r="E22" i="1"/>
  <c r="D22" i="1"/>
  <c r="D21" i="1"/>
  <c r="E21" i="1" s="1"/>
  <c r="D20" i="1"/>
  <c r="E20" i="1" s="1"/>
  <c r="D19" i="1"/>
  <c r="E19" i="1" s="1"/>
  <c r="E18" i="1"/>
  <c r="D18" i="1"/>
  <c r="D17" i="1"/>
  <c r="E17" i="1" s="1"/>
  <c r="D13" i="1"/>
  <c r="E13" i="1" s="1"/>
  <c r="D12" i="1"/>
  <c r="E12" i="1" s="1"/>
  <c r="E11" i="1"/>
  <c r="D11" i="1"/>
  <c r="D10" i="1"/>
  <c r="E10" i="1" s="1"/>
  <c r="D9" i="1"/>
  <c r="E9" i="1" s="1"/>
  <c r="D8" i="1"/>
  <c r="E8" i="1" s="1"/>
  <c r="E7" i="1"/>
  <c r="D7" i="1"/>
  <c r="D6" i="1"/>
  <c r="E6" i="1" s="1"/>
  <c r="D5" i="1"/>
  <c r="E5" i="1" s="1"/>
</calcChain>
</file>

<file path=xl/sharedStrings.xml><?xml version="1.0" encoding="utf-8"?>
<sst xmlns="http://schemas.openxmlformats.org/spreadsheetml/2006/main" count="146" uniqueCount="20">
  <si>
    <t>Line</t>
  </si>
  <si>
    <t>Replicate</t>
  </si>
  <si>
    <t>Medium</t>
  </si>
  <si>
    <t>Count (cells / ml)</t>
  </si>
  <si>
    <t>Actual cell number</t>
  </si>
  <si>
    <t>pCtrl</t>
  </si>
  <si>
    <t>pMTIV</t>
  </si>
  <si>
    <t>pIV</t>
  </si>
  <si>
    <t>Plated 30k cells per 24well (12 wells for each pCtrl, pMTIV, pIV) on 1/25/21</t>
  </si>
  <si>
    <t>Counted 3 wells for each cell line on 1/26/21. Resuspended in 1000ul before counting.</t>
  </si>
  <si>
    <t>Complete</t>
  </si>
  <si>
    <t xml:space="preserve">Counted 3 wells for each cell line on 1/27/21. Resuspended in 1000ul before counting. Rest of wells were switched to fresh complete medium. </t>
  </si>
  <si>
    <t>Counted 3 wells for each cell line on 1/28/21. Resuspended in 1000ul before counting.</t>
  </si>
  <si>
    <t>Counted 3 wells for each cell line on 4/14/21, 5pm. Resuspended in 500ul. Rest of wells were switched to fresh Valine-free medium</t>
  </si>
  <si>
    <t>Valine-free medium (day2)</t>
  </si>
  <si>
    <t>Counted 3 wells for each cell line on 4/16/21, 5pm. Resuspended in 500ul. Rest of wells were switched to fresh Valine-free medium</t>
  </si>
  <si>
    <t>Valine-free medium (day4)</t>
  </si>
  <si>
    <t>Counted 3 wells for each cell line on 4/18/21, 6pm. Resuspended in 500ul. Rest of wells were switched to fresh Valine-free medium</t>
  </si>
  <si>
    <t>Valine-free medium (day6)</t>
  </si>
  <si>
    <t>Seeded 100k cells pCtrl, pMTIV, pIV cells into 24well plates straight into Valine-free Medium on 4/12/21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</si>
</sst>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BC6AE7-EF2A-8944-B8AE-B1F973492085}">
  <dimension ref="A1:E37"/>
  <sheetViews>
    <sheetView workbookViewId="0">
      <selection sqref="A1:E37"/>
    </sheetView>
  </sheetViews>
  <sheetFormatPr baseColWidth="10" defaultRowHeight="16" x14ac:dyDescent="0.2"/>
  <sheetData>
    <row r="1" spans="1:5" x14ac:dyDescent="0.2">
      <c r="A1" s="2" t="s">
        <v>8</v>
      </c>
    </row>
    <row r="3" spans="1:5" x14ac:dyDescent="0.2">
      <c r="A3" s="2" t="s">
        <v>9</v>
      </c>
    </row>
    <row r="4" spans="1:5" x14ac:dyDescent="0.2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</row>
    <row r="5" spans="1:5" x14ac:dyDescent="0.2">
      <c r="A5" t="s">
        <v>5</v>
      </c>
      <c r="B5">
        <v>1</v>
      </c>
      <c r="C5" t="s">
        <v>10</v>
      </c>
      <c r="D5">
        <f>3.585*10^4</f>
        <v>35850</v>
      </c>
      <c r="E5">
        <f>D5</f>
        <v>35850</v>
      </c>
    </row>
    <row r="6" spans="1:5" x14ac:dyDescent="0.2">
      <c r="A6" t="s">
        <v>5</v>
      </c>
      <c r="B6">
        <v>2</v>
      </c>
      <c r="C6" t="s">
        <v>10</v>
      </c>
      <c r="D6">
        <f>3.174*10^4</f>
        <v>31740</v>
      </c>
      <c r="E6">
        <f t="shared" ref="E6:E13" si="0">D6</f>
        <v>31740</v>
      </c>
    </row>
    <row r="7" spans="1:5" x14ac:dyDescent="0.2">
      <c r="A7" t="s">
        <v>5</v>
      </c>
      <c r="B7">
        <v>3</v>
      </c>
      <c r="C7" t="s">
        <v>10</v>
      </c>
      <c r="D7">
        <f>4.292*10^4</f>
        <v>42920</v>
      </c>
      <c r="E7">
        <f t="shared" si="0"/>
        <v>42920</v>
      </c>
    </row>
    <row r="8" spans="1:5" x14ac:dyDescent="0.2">
      <c r="A8" t="s">
        <v>6</v>
      </c>
      <c r="B8">
        <v>1</v>
      </c>
      <c r="C8" t="s">
        <v>10</v>
      </c>
      <c r="D8">
        <f>5.8505*10^4</f>
        <v>58505</v>
      </c>
      <c r="E8">
        <f t="shared" si="0"/>
        <v>58505</v>
      </c>
    </row>
    <row r="9" spans="1:5" x14ac:dyDescent="0.2">
      <c r="A9" t="s">
        <v>6</v>
      </c>
      <c r="B9">
        <v>2</v>
      </c>
      <c r="C9" t="s">
        <v>10</v>
      </c>
      <c r="D9">
        <f>5.684*10^4</f>
        <v>56840</v>
      </c>
      <c r="E9">
        <f t="shared" si="0"/>
        <v>56840</v>
      </c>
    </row>
    <row r="10" spans="1:5" x14ac:dyDescent="0.2">
      <c r="A10" t="s">
        <v>6</v>
      </c>
      <c r="B10">
        <v>3</v>
      </c>
      <c r="C10" t="s">
        <v>10</v>
      </c>
      <c r="D10">
        <f>5.464*10^4</f>
        <v>54640.000000000007</v>
      </c>
      <c r="E10">
        <f t="shared" si="0"/>
        <v>54640.000000000007</v>
      </c>
    </row>
    <row r="11" spans="1:5" x14ac:dyDescent="0.2">
      <c r="A11" t="s">
        <v>7</v>
      </c>
      <c r="B11">
        <v>1</v>
      </c>
      <c r="C11" t="s">
        <v>10</v>
      </c>
      <c r="D11">
        <f>5.534*10^4</f>
        <v>55340</v>
      </c>
      <c r="E11">
        <f t="shared" si="0"/>
        <v>55340</v>
      </c>
    </row>
    <row r="12" spans="1:5" x14ac:dyDescent="0.2">
      <c r="A12" t="s">
        <v>7</v>
      </c>
      <c r="B12">
        <v>2</v>
      </c>
      <c r="C12" t="s">
        <v>10</v>
      </c>
      <c r="D12">
        <f>4.546*10^4</f>
        <v>45460</v>
      </c>
      <c r="E12">
        <f t="shared" si="0"/>
        <v>45460</v>
      </c>
    </row>
    <row r="13" spans="1:5" x14ac:dyDescent="0.2">
      <c r="A13" t="s">
        <v>7</v>
      </c>
      <c r="B13">
        <v>3</v>
      </c>
      <c r="C13" t="s">
        <v>10</v>
      </c>
      <c r="D13">
        <f>5.719*10^4</f>
        <v>57190</v>
      </c>
      <c r="E13">
        <f t="shared" si="0"/>
        <v>57190</v>
      </c>
    </row>
    <row r="15" spans="1:5" x14ac:dyDescent="0.2">
      <c r="A15" s="3" t="s">
        <v>11</v>
      </c>
    </row>
    <row r="16" spans="1:5" x14ac:dyDescent="0.2">
      <c r="A16" s="1" t="s">
        <v>0</v>
      </c>
      <c r="B16" s="1" t="s">
        <v>1</v>
      </c>
      <c r="C16" s="1" t="s">
        <v>2</v>
      </c>
      <c r="D16" s="1" t="s">
        <v>3</v>
      </c>
      <c r="E16" s="1" t="s">
        <v>4</v>
      </c>
    </row>
    <row r="17" spans="1:5" x14ac:dyDescent="0.2">
      <c r="A17" t="s">
        <v>5</v>
      </c>
      <c r="B17">
        <v>1</v>
      </c>
      <c r="C17" t="s">
        <v>10</v>
      </c>
      <c r="D17">
        <f>1.988*10^5</f>
        <v>198800</v>
      </c>
      <c r="E17">
        <f>D17</f>
        <v>198800</v>
      </c>
    </row>
    <row r="18" spans="1:5" x14ac:dyDescent="0.2">
      <c r="A18" t="s">
        <v>5</v>
      </c>
      <c r="B18">
        <v>2</v>
      </c>
      <c r="C18" t="s">
        <v>10</v>
      </c>
      <c r="D18">
        <f>1.807*10^5</f>
        <v>180700</v>
      </c>
      <c r="E18">
        <f t="shared" ref="E18:E25" si="1">D18</f>
        <v>180700</v>
      </c>
    </row>
    <row r="19" spans="1:5" x14ac:dyDescent="0.2">
      <c r="A19" t="s">
        <v>5</v>
      </c>
      <c r="B19">
        <v>3</v>
      </c>
      <c r="C19" t="s">
        <v>10</v>
      </c>
      <c r="D19">
        <f>2.104*10^5</f>
        <v>210400</v>
      </c>
      <c r="E19">
        <f t="shared" si="1"/>
        <v>210400</v>
      </c>
    </row>
    <row r="20" spans="1:5" x14ac:dyDescent="0.2">
      <c r="A20" t="s">
        <v>6</v>
      </c>
      <c r="B20">
        <v>1</v>
      </c>
      <c r="C20" t="s">
        <v>10</v>
      </c>
      <c r="D20">
        <f>1.717*10^5</f>
        <v>171700</v>
      </c>
      <c r="E20">
        <f t="shared" si="1"/>
        <v>171700</v>
      </c>
    </row>
    <row r="21" spans="1:5" x14ac:dyDescent="0.2">
      <c r="A21" t="s">
        <v>6</v>
      </c>
      <c r="B21">
        <v>2</v>
      </c>
      <c r="C21" t="s">
        <v>10</v>
      </c>
      <c r="D21">
        <f>1.833*10^5</f>
        <v>183300</v>
      </c>
      <c r="E21">
        <f t="shared" si="1"/>
        <v>183300</v>
      </c>
    </row>
    <row r="22" spans="1:5" x14ac:dyDescent="0.2">
      <c r="A22" t="s">
        <v>6</v>
      </c>
      <c r="B22">
        <v>3</v>
      </c>
      <c r="C22" t="s">
        <v>10</v>
      </c>
      <c r="D22">
        <f>1.749*10^5</f>
        <v>174900</v>
      </c>
      <c r="E22">
        <f t="shared" si="1"/>
        <v>174900</v>
      </c>
    </row>
    <row r="23" spans="1:5" x14ac:dyDescent="0.2">
      <c r="A23" t="s">
        <v>7</v>
      </c>
      <c r="B23">
        <v>1</v>
      </c>
      <c r="C23" t="s">
        <v>10</v>
      </c>
      <c r="D23">
        <f>2.095*10^5</f>
        <v>209500.00000000003</v>
      </c>
      <c r="E23">
        <f t="shared" si="1"/>
        <v>209500.00000000003</v>
      </c>
    </row>
    <row r="24" spans="1:5" x14ac:dyDescent="0.2">
      <c r="A24" t="s">
        <v>7</v>
      </c>
      <c r="B24">
        <v>2</v>
      </c>
      <c r="C24" t="s">
        <v>10</v>
      </c>
      <c r="D24">
        <f>2.139*10^5</f>
        <v>213899.99999999997</v>
      </c>
      <c r="E24">
        <f t="shared" si="1"/>
        <v>213899.99999999997</v>
      </c>
    </row>
    <row r="25" spans="1:5" x14ac:dyDescent="0.2">
      <c r="A25" t="s">
        <v>7</v>
      </c>
      <c r="B25">
        <v>3</v>
      </c>
      <c r="C25" t="s">
        <v>10</v>
      </c>
      <c r="D25">
        <f>2.014*10^5</f>
        <v>201399.99999999997</v>
      </c>
      <c r="E25">
        <f t="shared" si="1"/>
        <v>201399.99999999997</v>
      </c>
    </row>
    <row r="27" spans="1:5" x14ac:dyDescent="0.2">
      <c r="A27" s="2" t="s">
        <v>12</v>
      </c>
    </row>
    <row r="28" spans="1:5" x14ac:dyDescent="0.2">
      <c r="A28" s="1" t="s">
        <v>0</v>
      </c>
      <c r="B28" s="1" t="s">
        <v>1</v>
      </c>
      <c r="C28" s="1" t="s">
        <v>2</v>
      </c>
      <c r="D28" s="1" t="s">
        <v>3</v>
      </c>
      <c r="E28" s="1" t="s">
        <v>4</v>
      </c>
    </row>
    <row r="29" spans="1:5" x14ac:dyDescent="0.2">
      <c r="A29" t="s">
        <v>5</v>
      </c>
      <c r="B29">
        <v>1</v>
      </c>
      <c r="C29" t="s">
        <v>10</v>
      </c>
      <c r="D29">
        <f>3.668*10^5</f>
        <v>366800</v>
      </c>
      <c r="E29">
        <f>D29</f>
        <v>366800</v>
      </c>
    </row>
    <row r="30" spans="1:5" x14ac:dyDescent="0.2">
      <c r="A30" t="s">
        <v>5</v>
      </c>
      <c r="B30">
        <v>2</v>
      </c>
      <c r="C30" t="s">
        <v>10</v>
      </c>
      <c r="D30">
        <f>3.724*10^5</f>
        <v>372400</v>
      </c>
      <c r="E30">
        <f t="shared" ref="E30:E36" si="2">D30</f>
        <v>372400</v>
      </c>
    </row>
    <row r="31" spans="1:5" x14ac:dyDescent="0.2">
      <c r="A31" t="s">
        <v>5</v>
      </c>
      <c r="B31">
        <v>3</v>
      </c>
      <c r="C31" t="s">
        <v>10</v>
      </c>
      <c r="D31">
        <f>4.062*10^5</f>
        <v>406200</v>
      </c>
      <c r="E31">
        <f t="shared" si="2"/>
        <v>406200</v>
      </c>
    </row>
    <row r="32" spans="1:5" x14ac:dyDescent="0.2">
      <c r="A32" t="s">
        <v>6</v>
      </c>
      <c r="B32">
        <v>1</v>
      </c>
      <c r="C32" t="s">
        <v>10</v>
      </c>
      <c r="D32">
        <f>3.627*10^5</f>
        <v>362700</v>
      </c>
      <c r="E32">
        <f t="shared" si="2"/>
        <v>362700</v>
      </c>
    </row>
    <row r="33" spans="1:5" x14ac:dyDescent="0.2">
      <c r="A33" t="s">
        <v>6</v>
      </c>
      <c r="B33">
        <v>2</v>
      </c>
      <c r="C33" t="s">
        <v>10</v>
      </c>
      <c r="D33">
        <f>4.013*10^5</f>
        <v>401300</v>
      </c>
      <c r="E33">
        <f t="shared" si="2"/>
        <v>401300</v>
      </c>
    </row>
    <row r="34" spans="1:5" x14ac:dyDescent="0.2">
      <c r="A34" t="s">
        <v>6</v>
      </c>
      <c r="B34">
        <v>3</v>
      </c>
      <c r="C34" t="s">
        <v>10</v>
      </c>
      <c r="D34">
        <f>3.956*10^5</f>
        <v>395600</v>
      </c>
      <c r="E34">
        <f t="shared" si="2"/>
        <v>395600</v>
      </c>
    </row>
    <row r="35" spans="1:5" x14ac:dyDescent="0.2">
      <c r="A35" t="s">
        <v>7</v>
      </c>
      <c r="B35">
        <v>1</v>
      </c>
      <c r="C35" t="s">
        <v>10</v>
      </c>
      <c r="D35">
        <f>2.87*10^5</f>
        <v>287000</v>
      </c>
      <c r="E35">
        <f t="shared" si="2"/>
        <v>287000</v>
      </c>
    </row>
    <row r="36" spans="1:5" x14ac:dyDescent="0.2">
      <c r="A36" t="s">
        <v>7</v>
      </c>
      <c r="B36">
        <v>2</v>
      </c>
      <c r="C36" t="s">
        <v>10</v>
      </c>
      <c r="D36">
        <f>3.767*10^5</f>
        <v>376700</v>
      </c>
      <c r="E36">
        <f t="shared" si="2"/>
        <v>376700</v>
      </c>
    </row>
    <row r="37" spans="1:5" x14ac:dyDescent="0.2">
      <c r="A37" t="s">
        <v>7</v>
      </c>
      <c r="B37">
        <v>3</v>
      </c>
      <c r="C37" t="s">
        <v>10</v>
      </c>
      <c r="D37">
        <f>3.999*10^5</f>
        <v>399900</v>
      </c>
      <c r="E37">
        <f>D37</f>
        <v>399900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262B3-E97E-3E4D-ABB7-BF2C31E5B841}">
  <dimension ref="A1:E38"/>
  <sheetViews>
    <sheetView tabSelected="1" workbookViewId="0">
      <selection activeCell="A2" sqref="A2"/>
    </sheetView>
  </sheetViews>
  <sheetFormatPr baseColWidth="10" defaultRowHeight="16" x14ac:dyDescent="0.2"/>
  <cols>
    <col min="3" max="3" width="23.6640625" bestFit="1" customWidth="1"/>
  </cols>
  <sheetData>
    <row r="1" spans="1:5" x14ac:dyDescent="0.2">
      <c r="A1" t="s">
        <v>19</v>
      </c>
    </row>
    <row r="3" spans="1:5" x14ac:dyDescent="0.2">
      <c r="A3" t="s">
        <v>13</v>
      </c>
    </row>
    <row r="4" spans="1:5" x14ac:dyDescent="0.2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</row>
    <row r="5" spans="1:5" x14ac:dyDescent="0.2">
      <c r="A5" t="s">
        <v>5</v>
      </c>
      <c r="B5">
        <v>1</v>
      </c>
      <c r="C5" t="s">
        <v>14</v>
      </c>
      <c r="D5">
        <f>1.291*10^5</f>
        <v>129099.99999999999</v>
      </c>
      <c r="E5">
        <f>D5/2</f>
        <v>64549.999999999993</v>
      </c>
    </row>
    <row r="6" spans="1:5" x14ac:dyDescent="0.2">
      <c r="A6" t="s">
        <v>5</v>
      </c>
      <c r="B6">
        <v>2</v>
      </c>
      <c r="C6" t="s">
        <v>14</v>
      </c>
      <c r="D6">
        <f>1.505*10^5</f>
        <v>150500</v>
      </c>
      <c r="E6">
        <f t="shared" ref="E6:E13" si="0">D6/2</f>
        <v>75250</v>
      </c>
    </row>
    <row r="7" spans="1:5" x14ac:dyDescent="0.2">
      <c r="A7" t="s">
        <v>5</v>
      </c>
      <c r="B7">
        <v>3</v>
      </c>
      <c r="C7" t="s">
        <v>14</v>
      </c>
      <c r="D7">
        <f>1.281*10^5</f>
        <v>128099.99999999999</v>
      </c>
      <c r="E7">
        <f t="shared" si="0"/>
        <v>64049.999999999993</v>
      </c>
    </row>
    <row r="8" spans="1:5" x14ac:dyDescent="0.2">
      <c r="A8" t="s">
        <v>6</v>
      </c>
      <c r="B8">
        <v>1</v>
      </c>
      <c r="C8" t="s">
        <v>14</v>
      </c>
      <c r="D8">
        <f>1.99*10^5</f>
        <v>199000</v>
      </c>
      <c r="E8">
        <f t="shared" si="0"/>
        <v>99500</v>
      </c>
    </row>
    <row r="9" spans="1:5" x14ac:dyDescent="0.2">
      <c r="A9" t="s">
        <v>6</v>
      </c>
      <c r="B9">
        <v>2</v>
      </c>
      <c r="C9" t="s">
        <v>14</v>
      </c>
      <c r="D9">
        <f>2.285*10^5</f>
        <v>228500</v>
      </c>
      <c r="E9">
        <f t="shared" si="0"/>
        <v>114250</v>
      </c>
    </row>
    <row r="10" spans="1:5" x14ac:dyDescent="0.2">
      <c r="A10" t="s">
        <v>6</v>
      </c>
      <c r="B10">
        <v>3</v>
      </c>
      <c r="C10" t="s">
        <v>14</v>
      </c>
      <c r="D10">
        <f>1.912*10^5</f>
        <v>191200</v>
      </c>
      <c r="E10">
        <f t="shared" si="0"/>
        <v>95600</v>
      </c>
    </row>
    <row r="11" spans="1:5" x14ac:dyDescent="0.2">
      <c r="A11" t="s">
        <v>7</v>
      </c>
      <c r="B11">
        <v>1</v>
      </c>
      <c r="C11" t="s">
        <v>14</v>
      </c>
      <c r="D11">
        <f>2.61*10^5</f>
        <v>261000</v>
      </c>
      <c r="E11">
        <f t="shared" si="0"/>
        <v>130500</v>
      </c>
    </row>
    <row r="12" spans="1:5" x14ac:dyDescent="0.2">
      <c r="A12" t="s">
        <v>7</v>
      </c>
      <c r="B12">
        <v>2</v>
      </c>
      <c r="C12" t="s">
        <v>14</v>
      </c>
      <c r="D12">
        <f>2.88*10^5</f>
        <v>288000</v>
      </c>
      <c r="E12">
        <f t="shared" si="0"/>
        <v>144000</v>
      </c>
    </row>
    <row r="13" spans="1:5" x14ac:dyDescent="0.2">
      <c r="A13" t="s">
        <v>7</v>
      </c>
      <c r="B13">
        <v>3</v>
      </c>
      <c r="C13" t="s">
        <v>14</v>
      </c>
      <c r="D13">
        <f>2.942*10^5</f>
        <v>294200</v>
      </c>
      <c r="E13">
        <f t="shared" si="0"/>
        <v>147100</v>
      </c>
    </row>
    <row r="15" spans="1:5" x14ac:dyDescent="0.2">
      <c r="A15" t="s">
        <v>15</v>
      </c>
    </row>
    <row r="16" spans="1:5" x14ac:dyDescent="0.2">
      <c r="A16" s="1" t="s">
        <v>0</v>
      </c>
      <c r="B16" s="1" t="s">
        <v>1</v>
      </c>
      <c r="C16" s="1" t="s">
        <v>2</v>
      </c>
      <c r="D16" s="1" t="s">
        <v>3</v>
      </c>
      <c r="E16" s="1" t="s">
        <v>4</v>
      </c>
    </row>
    <row r="17" spans="1:5" x14ac:dyDescent="0.2">
      <c r="A17" t="s">
        <v>5</v>
      </c>
      <c r="B17">
        <v>1</v>
      </c>
      <c r="C17" t="s">
        <v>16</v>
      </c>
      <c r="D17">
        <f>2.693*10^4</f>
        <v>26930</v>
      </c>
      <c r="E17">
        <f>D17/2</f>
        <v>13465</v>
      </c>
    </row>
    <row r="18" spans="1:5" x14ac:dyDescent="0.2">
      <c r="A18" t="s">
        <v>5</v>
      </c>
      <c r="B18">
        <v>2</v>
      </c>
      <c r="C18" t="s">
        <v>16</v>
      </c>
      <c r="D18">
        <f>3.764*10^4</f>
        <v>37640</v>
      </c>
      <c r="E18">
        <f t="shared" ref="E18:E25" si="1">D18/2</f>
        <v>18820</v>
      </c>
    </row>
    <row r="19" spans="1:5" x14ac:dyDescent="0.2">
      <c r="A19" t="s">
        <v>5</v>
      </c>
      <c r="B19">
        <v>3</v>
      </c>
      <c r="C19" t="s">
        <v>16</v>
      </c>
      <c r="D19">
        <f>8.497*10^4</f>
        <v>84970</v>
      </c>
      <c r="E19">
        <f t="shared" si="1"/>
        <v>42485</v>
      </c>
    </row>
    <row r="20" spans="1:5" x14ac:dyDescent="0.2">
      <c r="A20" t="s">
        <v>6</v>
      </c>
      <c r="B20">
        <v>1</v>
      </c>
      <c r="C20" t="s">
        <v>16</v>
      </c>
      <c r="D20">
        <f>2.201*10^5</f>
        <v>220100</v>
      </c>
      <c r="E20">
        <f t="shared" si="1"/>
        <v>110050</v>
      </c>
    </row>
    <row r="21" spans="1:5" x14ac:dyDescent="0.2">
      <c r="A21" t="s">
        <v>6</v>
      </c>
      <c r="B21">
        <v>2</v>
      </c>
      <c r="C21" t="s">
        <v>16</v>
      </c>
      <c r="D21">
        <f>1.939*10^5</f>
        <v>193900</v>
      </c>
      <c r="E21">
        <f t="shared" si="1"/>
        <v>96950</v>
      </c>
    </row>
    <row r="22" spans="1:5" x14ac:dyDescent="0.2">
      <c r="A22" t="s">
        <v>6</v>
      </c>
      <c r="B22">
        <v>3</v>
      </c>
      <c r="C22" t="s">
        <v>16</v>
      </c>
      <c r="D22">
        <f>1.618*10^5</f>
        <v>161800</v>
      </c>
      <c r="E22">
        <f t="shared" si="1"/>
        <v>80900</v>
      </c>
    </row>
    <row r="23" spans="1:5" x14ac:dyDescent="0.2">
      <c r="A23" t="s">
        <v>7</v>
      </c>
      <c r="B23">
        <v>1</v>
      </c>
      <c r="C23" t="s">
        <v>16</v>
      </c>
      <c r="D23">
        <f>2.32*10^5</f>
        <v>231999.99999999997</v>
      </c>
      <c r="E23">
        <f t="shared" si="1"/>
        <v>115999.99999999999</v>
      </c>
    </row>
    <row r="24" spans="1:5" x14ac:dyDescent="0.2">
      <c r="A24" t="s">
        <v>7</v>
      </c>
      <c r="B24">
        <v>2</v>
      </c>
      <c r="C24" t="s">
        <v>16</v>
      </c>
      <c r="D24">
        <f>2.396*10^5</f>
        <v>239600</v>
      </c>
      <c r="E24">
        <f t="shared" si="1"/>
        <v>119800</v>
      </c>
    </row>
    <row r="25" spans="1:5" x14ac:dyDescent="0.2">
      <c r="A25" t="s">
        <v>7</v>
      </c>
      <c r="B25">
        <v>3</v>
      </c>
      <c r="C25" t="s">
        <v>16</v>
      </c>
      <c r="D25">
        <f>2.494*10^5</f>
        <v>249400.00000000003</v>
      </c>
      <c r="E25">
        <f t="shared" si="1"/>
        <v>124700.00000000001</v>
      </c>
    </row>
    <row r="27" spans="1:5" x14ac:dyDescent="0.2">
      <c r="A27" t="s">
        <v>17</v>
      </c>
    </row>
    <row r="29" spans="1:5" x14ac:dyDescent="0.2">
      <c r="A29" s="1" t="s">
        <v>0</v>
      </c>
      <c r="B29" s="1" t="s">
        <v>1</v>
      </c>
      <c r="C29" s="1" t="s">
        <v>2</v>
      </c>
      <c r="D29" s="1" t="s">
        <v>3</v>
      </c>
      <c r="E29" s="1" t="s">
        <v>4</v>
      </c>
    </row>
    <row r="30" spans="1:5" x14ac:dyDescent="0.2">
      <c r="A30" t="s">
        <v>5</v>
      </c>
      <c r="B30">
        <v>1</v>
      </c>
      <c r="C30" t="s">
        <v>18</v>
      </c>
      <c r="D30">
        <f>2.817*10^4</f>
        <v>28170</v>
      </c>
      <c r="E30">
        <f>D30/2</f>
        <v>14085</v>
      </c>
    </row>
    <row r="31" spans="1:5" x14ac:dyDescent="0.2">
      <c r="A31" t="s">
        <v>5</v>
      </c>
      <c r="B31">
        <v>2</v>
      </c>
      <c r="C31" t="s">
        <v>18</v>
      </c>
      <c r="D31">
        <f>2.705*10^4</f>
        <v>27050</v>
      </c>
      <c r="E31">
        <f t="shared" ref="E31:E38" si="2">D31/2</f>
        <v>13525</v>
      </c>
    </row>
    <row r="32" spans="1:5" x14ac:dyDescent="0.2">
      <c r="A32" t="s">
        <v>5</v>
      </c>
      <c r="B32">
        <v>3</v>
      </c>
      <c r="C32" t="s">
        <v>18</v>
      </c>
      <c r="D32">
        <f>1.541*10^4</f>
        <v>15410</v>
      </c>
      <c r="E32">
        <f t="shared" si="2"/>
        <v>7705</v>
      </c>
    </row>
    <row r="33" spans="1:5" x14ac:dyDescent="0.2">
      <c r="A33" t="s">
        <v>6</v>
      </c>
      <c r="B33">
        <v>1</v>
      </c>
      <c r="C33" t="s">
        <v>18</v>
      </c>
      <c r="D33">
        <f>2.712*10^5</f>
        <v>271200</v>
      </c>
      <c r="E33">
        <f t="shared" si="2"/>
        <v>135600</v>
      </c>
    </row>
    <row r="34" spans="1:5" x14ac:dyDescent="0.2">
      <c r="A34" t="s">
        <v>6</v>
      </c>
      <c r="B34">
        <v>2</v>
      </c>
      <c r="C34" t="s">
        <v>18</v>
      </c>
      <c r="D34">
        <f>2.815*10^5</f>
        <v>281500</v>
      </c>
      <c r="E34">
        <f t="shared" si="2"/>
        <v>140750</v>
      </c>
    </row>
    <row r="35" spans="1:5" x14ac:dyDescent="0.2">
      <c r="A35" t="s">
        <v>6</v>
      </c>
      <c r="B35">
        <v>3</v>
      </c>
      <c r="C35" t="s">
        <v>18</v>
      </c>
      <c r="D35">
        <f>2.64*10^5</f>
        <v>264000</v>
      </c>
      <c r="E35">
        <f t="shared" si="2"/>
        <v>132000</v>
      </c>
    </row>
    <row r="36" spans="1:5" x14ac:dyDescent="0.2">
      <c r="A36" t="s">
        <v>7</v>
      </c>
      <c r="B36">
        <v>1</v>
      </c>
      <c r="C36" t="s">
        <v>18</v>
      </c>
      <c r="D36">
        <f>2.418*10^5</f>
        <v>241800.00000000003</v>
      </c>
      <c r="E36">
        <f t="shared" si="2"/>
        <v>120900.00000000001</v>
      </c>
    </row>
    <row r="37" spans="1:5" x14ac:dyDescent="0.2">
      <c r="A37" t="s">
        <v>7</v>
      </c>
      <c r="B37">
        <v>2</v>
      </c>
      <c r="C37" t="s">
        <v>18</v>
      </c>
      <c r="D37">
        <f>2.513*10^5</f>
        <v>251300</v>
      </c>
      <c r="E37">
        <f t="shared" si="2"/>
        <v>125650</v>
      </c>
    </row>
    <row r="38" spans="1:5" x14ac:dyDescent="0.2">
      <c r="A38" t="s">
        <v>7</v>
      </c>
      <c r="B38">
        <v>3</v>
      </c>
      <c r="C38" t="s">
        <v>18</v>
      </c>
      <c r="D38">
        <f>2.547*10^5</f>
        <v>254700.00000000003</v>
      </c>
      <c r="E38">
        <f t="shared" si="2"/>
        <v>127350.00000000001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</vt:lpstr>
      <vt:lpstr>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Trolle</dc:creator>
  <cp:lastModifiedBy>Julie Trolle</cp:lastModifiedBy>
  <dcterms:created xsi:type="dcterms:W3CDTF">2022-07-29T18:17:07Z</dcterms:created>
  <dcterms:modified xsi:type="dcterms:W3CDTF">2022-07-29T19:22:30Z</dcterms:modified>
</cp:coreProperties>
</file>